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28" activeTab="0"/>
  </bookViews>
  <sheets>
    <sheet name="Charade 2020" sheetId="1" r:id="rId1"/>
  </sheets>
  <definedNames/>
  <calcPr fullCalcOnLoad="1"/>
</workbook>
</file>

<file path=xl/sharedStrings.xml><?xml version="1.0" encoding="utf-8"?>
<sst xmlns="http://schemas.openxmlformats.org/spreadsheetml/2006/main" count="197" uniqueCount="124">
  <si>
    <t>BRUT</t>
  </si>
  <si>
    <t>3 meilleurs brut
TOTAL</t>
  </si>
  <si>
    <t>EQUIPES</t>
  </si>
  <si>
    <t>SCORE
Brut</t>
  </si>
  <si>
    <t>CLASSEMENT</t>
  </si>
  <si>
    <t xml:space="preserve">NOM </t>
  </si>
  <si>
    <t>PRENOM</t>
  </si>
  <si>
    <t>Michel</t>
  </si>
  <si>
    <t>Alain</t>
  </si>
  <si>
    <t>Philippe</t>
  </si>
  <si>
    <t>CLUBS</t>
  </si>
  <si>
    <t>LABAUNE</t>
  </si>
  <si>
    <t>Mauriac</t>
  </si>
  <si>
    <t>Charade</t>
  </si>
  <si>
    <t>François</t>
  </si>
  <si>
    <t>PERRIER</t>
  </si>
  <si>
    <t>Huguette</t>
  </si>
  <si>
    <t>Jean Marc</t>
  </si>
  <si>
    <t>Riom</t>
  </si>
  <si>
    <t>Gazelec</t>
  </si>
  <si>
    <t>Denis</t>
  </si>
  <si>
    <t>Val d'Auzon</t>
  </si>
  <si>
    <t>Montpensier</t>
  </si>
  <si>
    <t>XXX</t>
  </si>
  <si>
    <t>INDIVIDUEL DAMES</t>
  </si>
  <si>
    <t>INDIVIDUEL MESSIEURS</t>
  </si>
  <si>
    <t>CONCOURS APPROCHE DAMES</t>
  </si>
  <si>
    <t>Distance</t>
  </si>
  <si>
    <t>CONCOURS APPROCHE MESSIEURS</t>
  </si>
  <si>
    <t>SCORE  Brut</t>
  </si>
  <si>
    <t>Michelle</t>
  </si>
  <si>
    <t>Dominique</t>
  </si>
  <si>
    <t>Pierre</t>
  </si>
  <si>
    <t>Gérard</t>
  </si>
  <si>
    <t>Claude</t>
  </si>
  <si>
    <t>MAURIAC</t>
  </si>
  <si>
    <t>CHARADE</t>
  </si>
  <si>
    <t>RIOM</t>
  </si>
  <si>
    <t>GAZELEC</t>
  </si>
  <si>
    <t>VAL D'AUZON</t>
  </si>
  <si>
    <t>MONTPENSIER</t>
  </si>
  <si>
    <t>HESEL</t>
  </si>
  <si>
    <t>KUCHCIK</t>
  </si>
  <si>
    <t>JEANDREAU</t>
  </si>
  <si>
    <t>Marie Joelle</t>
  </si>
  <si>
    <t>DE BREUVAND</t>
  </si>
  <si>
    <t>Guy</t>
  </si>
  <si>
    <t>DE MONTIS</t>
  </si>
  <si>
    <t xml:space="preserve"> Philippe</t>
  </si>
  <si>
    <t>Georges</t>
  </si>
  <si>
    <t>BROCHON</t>
  </si>
  <si>
    <t>Claudine</t>
  </si>
  <si>
    <t xml:space="preserve">CAMBET </t>
  </si>
  <si>
    <t>FROMAGE</t>
  </si>
  <si>
    <t>Gilles</t>
  </si>
  <si>
    <t>MANOUVRIER</t>
  </si>
  <si>
    <t>SIRIEX</t>
  </si>
  <si>
    <t>VESCOVI</t>
  </si>
  <si>
    <t>VACHOT</t>
  </si>
  <si>
    <t>Martine</t>
  </si>
  <si>
    <t>GAILLARD</t>
  </si>
  <si>
    <t>Elisabeth</t>
  </si>
  <si>
    <t>ADANT</t>
  </si>
  <si>
    <t>Nicole</t>
  </si>
  <si>
    <t>BOURGIER</t>
  </si>
  <si>
    <t>Robert</t>
  </si>
  <si>
    <t>BRIAILLES</t>
  </si>
  <si>
    <t>MONT DORE</t>
  </si>
  <si>
    <t>LES VOLCANS</t>
  </si>
  <si>
    <t>Marie</t>
  </si>
  <si>
    <t>ZELAND PROVOT</t>
  </si>
  <si>
    <t>F P P  -  ISAPP  T3
GOLF DE CHARADE                                                                                                             31 MAI 2022</t>
  </si>
  <si>
    <t>RODDE</t>
  </si>
  <si>
    <t>Jean Louis</t>
  </si>
  <si>
    <t>GRAVELIN</t>
  </si>
  <si>
    <t>Christine</t>
  </si>
  <si>
    <t>Marc</t>
  </si>
  <si>
    <t>LOUBAT</t>
  </si>
  <si>
    <t>Christiane</t>
  </si>
  <si>
    <t>Jean</t>
  </si>
  <si>
    <t>ORTUNO</t>
  </si>
  <si>
    <t>Roger</t>
  </si>
  <si>
    <t>Odette</t>
  </si>
  <si>
    <t>JOFFRE</t>
  </si>
  <si>
    <t>Pascal</t>
  </si>
  <si>
    <t>NEYRIAL</t>
  </si>
  <si>
    <t>PAUTY</t>
  </si>
  <si>
    <t>Véronique</t>
  </si>
  <si>
    <t>SIOC HAN</t>
  </si>
  <si>
    <t>Annie</t>
  </si>
  <si>
    <t>ANAVOISARD</t>
  </si>
  <si>
    <t xml:space="preserve"> Jacques</t>
  </si>
  <si>
    <t>BESSET</t>
  </si>
  <si>
    <t xml:space="preserve"> Robert</t>
  </si>
  <si>
    <t xml:space="preserve">CARRENO </t>
  </si>
  <si>
    <t xml:space="preserve">CIBERT GOTHON </t>
  </si>
  <si>
    <t>CUVIER</t>
  </si>
  <si>
    <t>FAURIE</t>
  </si>
  <si>
    <t xml:space="preserve"> Jean-Michel</t>
  </si>
  <si>
    <t xml:space="preserve">JAAFARI </t>
  </si>
  <si>
    <t xml:space="preserve">MARTIN </t>
  </si>
  <si>
    <t>Daniel</t>
  </si>
  <si>
    <t xml:space="preserve">MAZEYRAT </t>
  </si>
  <si>
    <t>MERCIER</t>
  </si>
  <si>
    <t xml:space="preserve"> Claude</t>
  </si>
  <si>
    <t xml:space="preserve">MEYNIAL </t>
  </si>
  <si>
    <t>MOUTREUX</t>
  </si>
  <si>
    <t xml:space="preserve"> Jean-Pierre</t>
  </si>
  <si>
    <t xml:space="preserve">PLOSSARD </t>
  </si>
  <si>
    <t>GLOBAL</t>
  </si>
  <si>
    <t>BOURGIER Robert</t>
  </si>
  <si>
    <t>CAMBET Gérard</t>
  </si>
  <si>
    <t>JEANDREAU Alain</t>
  </si>
  <si>
    <t>VESCOVI Gilles</t>
  </si>
  <si>
    <t>VACHOT Martine</t>
  </si>
  <si>
    <t>BRUN</t>
  </si>
  <si>
    <t>BRUN Odette</t>
  </si>
  <si>
    <t>ADANT Nicole</t>
  </si>
  <si>
    <t>2.59</t>
  </si>
  <si>
    <t>MEYNIAL Elisabeth</t>
  </si>
  <si>
    <t>GRAVELIN Marc</t>
  </si>
  <si>
    <t>1.60</t>
  </si>
  <si>
    <t>Trou N°17 et 18</t>
  </si>
  <si>
    <t>Trou N° 17 et 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</si>
</sst>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omic Sans MS"/>
      <family val="0"/>
    </font>
    <font>
      <sz val="10"/>
      <name val="Comic Sans MS"/>
      <family val="0"/>
    </font>
    <font>
      <b/>
      <sz val="12"/>
      <color indexed="8"/>
      <name val="Comic Sans MS"/>
      <family val="0"/>
    </font>
    <font>
      <b/>
      <sz val="14"/>
      <color indexed="8"/>
      <name val="Comic Sans MS"/>
      <family val="0"/>
    </font>
    <font>
      <b/>
      <sz val="14"/>
      <color indexed="12"/>
      <name val="Comic Sans MS"/>
      <family val="0"/>
    </font>
    <font>
      <b/>
      <sz val="14"/>
      <color indexed="10"/>
      <name val="Comic Sans MS"/>
      <family val="0"/>
    </font>
    <font>
      <sz val="12"/>
      <name val="Comic Sans MS"/>
      <family val="0"/>
    </font>
    <font>
      <b/>
      <sz val="14"/>
      <name val="Comic Sans MS"/>
      <family val="0"/>
    </font>
    <font>
      <sz val="12"/>
      <color indexed="12"/>
      <name val="Comic Sans MS"/>
      <family val="0"/>
    </font>
    <font>
      <b/>
      <sz val="11"/>
      <color indexed="8"/>
      <name val="Comic Sans MS"/>
      <family val="0"/>
    </font>
    <font>
      <b/>
      <sz val="10"/>
      <color indexed="12"/>
      <name val="Comic Sans MS"/>
      <family val="0"/>
    </font>
    <font>
      <b/>
      <sz val="16"/>
      <name val="Arial"/>
      <family val="2"/>
    </font>
    <font>
      <sz val="8"/>
      <name val="Calibri"/>
      <family val="2"/>
    </font>
    <font>
      <sz val="11"/>
      <name val="Comic Sans MS"/>
      <family val="0"/>
    </font>
    <font>
      <b/>
      <sz val="12"/>
      <name val="Comic Sans MS"/>
      <family val="0"/>
    </font>
    <font>
      <b/>
      <sz val="18"/>
      <color indexed="8"/>
      <name val="Comic Sans MS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omic Sans MS"/>
      <family val="0"/>
    </font>
    <font>
      <sz val="14"/>
      <color indexed="10"/>
      <name val="Comic Sans MS"/>
      <family val="0"/>
    </font>
    <font>
      <sz val="12"/>
      <color indexed="8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omic Sans MS"/>
      <family val="0"/>
    </font>
    <font>
      <sz val="14"/>
      <color rgb="FFFF0000"/>
      <name val="Comic Sans MS"/>
      <family val="0"/>
    </font>
    <font>
      <b/>
      <sz val="14"/>
      <color rgb="FF3366FF"/>
      <name val="Comic Sans MS"/>
      <family val="0"/>
    </font>
    <font>
      <sz val="11"/>
      <color theme="1"/>
      <name val="Comic Sans MS"/>
      <family val="0"/>
    </font>
    <font>
      <sz val="12"/>
      <color theme="1"/>
      <name val="Comic Sans M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>
        <color indexed="63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thin">
        <color rgb="FF2E3436"/>
      </left>
      <right style="thin">
        <color rgb="FF2E3436"/>
      </right>
      <top>
        <color indexed="63"/>
      </top>
      <bottom style="thin">
        <color rgb="FF2E3436"/>
      </bottom>
    </border>
    <border>
      <left>
        <color indexed="63"/>
      </left>
      <right style="thin">
        <color rgb="FF2E3436"/>
      </right>
      <top>
        <color indexed="63"/>
      </top>
      <bottom style="thin">
        <color rgb="FF2E3436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2" borderId="8" applyNumberFormat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1" fillId="37" borderId="31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vertical="center"/>
    </xf>
    <xf numFmtId="0" fontId="11" fillId="37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vertical="center"/>
    </xf>
    <xf numFmtId="0" fontId="11" fillId="37" borderId="29" xfId="0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39" borderId="23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12" fillId="41" borderId="39" xfId="0" applyFont="1" applyFill="1" applyBorder="1" applyAlignment="1">
      <alignment horizontal="center" vertical="center" wrapText="1"/>
    </xf>
    <xf numFmtId="0" fontId="12" fillId="41" borderId="31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60" fillId="40" borderId="23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13" fillId="40" borderId="23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2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61" fillId="39" borderId="42" xfId="0" applyFont="1" applyFill="1" applyBorder="1" applyAlignment="1">
      <alignment horizontal="center" vertical="center"/>
    </xf>
    <xf numFmtId="0" fontId="62" fillId="39" borderId="42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9"/>
  <sheetViews>
    <sheetView tabSelected="1" workbookViewId="0" topLeftCell="A1">
      <selection activeCell="C1" sqref="C1:I1"/>
    </sheetView>
  </sheetViews>
  <sheetFormatPr defaultColWidth="11.57421875" defaultRowHeight="15"/>
  <cols>
    <col min="1" max="1" width="3.421875" style="1" customWidth="1"/>
    <col min="2" max="2" width="22.28125" style="1" customWidth="1"/>
    <col min="3" max="3" width="15.00390625" style="1" customWidth="1"/>
    <col min="4" max="4" width="17.7109375" style="1" customWidth="1"/>
    <col min="5" max="5" width="7.421875" style="1" customWidth="1"/>
    <col min="6" max="6" width="11.00390625" style="1" customWidth="1"/>
    <col min="7" max="7" width="2.00390625" style="1" customWidth="1"/>
    <col min="8" max="8" width="40.421875" style="3" customWidth="1"/>
    <col min="9" max="9" width="16.140625" style="1" customWidth="1"/>
    <col min="10" max="10" width="20.8515625" style="2" customWidth="1"/>
    <col min="11" max="11" width="11.421875" style="1" customWidth="1"/>
    <col min="12" max="12" width="12.00390625" style="1" customWidth="1"/>
    <col min="13" max="17" width="11.421875" style="1" customWidth="1"/>
    <col min="18" max="18" width="13.8515625" style="1" customWidth="1"/>
    <col min="19" max="16384" width="11.421875" style="1" customWidth="1"/>
  </cols>
  <sheetData>
    <row r="1" spans="3:10" ht="58.5" customHeight="1" thickBot="1">
      <c r="C1" s="89" t="s">
        <v>71</v>
      </c>
      <c r="D1" s="90"/>
      <c r="E1" s="90"/>
      <c r="F1" s="90"/>
      <c r="G1" s="90"/>
      <c r="H1" s="90"/>
      <c r="I1" s="91"/>
      <c r="J1" s="2">
        <v>7070</v>
      </c>
    </row>
    <row r="2" ht="13.5" customHeight="1"/>
    <row r="3" ht="15" thickBot="1"/>
    <row r="4" spans="2:18" s="4" customFormat="1" ht="69" thickBot="1">
      <c r="B4" s="13" t="s">
        <v>5</v>
      </c>
      <c r="C4" s="14" t="s">
        <v>6</v>
      </c>
      <c r="D4" s="12" t="s">
        <v>10</v>
      </c>
      <c r="E4" s="15" t="s">
        <v>0</v>
      </c>
      <c r="F4" s="16" t="s">
        <v>1</v>
      </c>
      <c r="H4" s="17" t="s">
        <v>2</v>
      </c>
      <c r="I4" s="18" t="s">
        <v>3</v>
      </c>
      <c r="J4" s="19" t="s">
        <v>4</v>
      </c>
      <c r="K4" s="75" t="s">
        <v>39</v>
      </c>
      <c r="L4" s="75" t="s">
        <v>66</v>
      </c>
      <c r="M4" s="75" t="s">
        <v>36</v>
      </c>
      <c r="N4" s="75" t="s">
        <v>35</v>
      </c>
      <c r="O4" s="75" t="s">
        <v>67</v>
      </c>
      <c r="P4" s="75" t="s">
        <v>37</v>
      </c>
      <c r="Q4" s="75" t="s">
        <v>68</v>
      </c>
      <c r="R4" s="87" t="s">
        <v>109</v>
      </c>
    </row>
    <row r="5" spans="2:18" s="4" customFormat="1" ht="24" thickBot="1">
      <c r="B5" s="20" t="s">
        <v>35</v>
      </c>
      <c r="C5" s="48"/>
      <c r="D5" s="49"/>
      <c r="E5" s="50"/>
      <c r="F5" s="51"/>
      <c r="H5" s="17"/>
      <c r="I5" s="18"/>
      <c r="J5" s="19"/>
      <c r="K5" s="19"/>
      <c r="L5" s="19"/>
      <c r="M5" s="19"/>
      <c r="N5" s="19"/>
      <c r="O5" s="19"/>
      <c r="P5" s="19"/>
      <c r="Q5" s="19"/>
      <c r="R5" s="88"/>
    </row>
    <row r="6" spans="1:18" ht="22.5">
      <c r="A6" s="4">
        <v>1</v>
      </c>
      <c r="B6" s="64" t="s">
        <v>11</v>
      </c>
      <c r="C6" s="44" t="s">
        <v>7</v>
      </c>
      <c r="D6" s="20" t="s">
        <v>12</v>
      </c>
      <c r="E6" s="28">
        <v>67</v>
      </c>
      <c r="F6" s="55">
        <f>SMALL($E$6:$E$8,1)</f>
        <v>61</v>
      </c>
      <c r="H6" s="41" t="str">
        <f>B5</f>
        <v>MAURIAC</v>
      </c>
      <c r="I6" s="42">
        <f>+F9</f>
        <v>197</v>
      </c>
      <c r="J6" s="27">
        <f aca="true" t="shared" si="0" ref="J6:J11">RANK(I6,$I$6:$I$11,1)</f>
        <v>5</v>
      </c>
      <c r="K6" s="27">
        <v>237</v>
      </c>
      <c r="L6" s="27">
        <v>221</v>
      </c>
      <c r="M6" s="27">
        <f aca="true" t="shared" si="1" ref="M6:M11">I6</f>
        <v>197</v>
      </c>
      <c r="N6" s="27">
        <v>0</v>
      </c>
      <c r="O6" s="27">
        <v>0</v>
      </c>
      <c r="P6" s="27">
        <v>0</v>
      </c>
      <c r="Q6" s="27">
        <v>0</v>
      </c>
      <c r="R6" s="88">
        <f aca="true" t="shared" si="2" ref="R6:R11">K6+L6+M6+N6+O6+P6+Q6</f>
        <v>655</v>
      </c>
    </row>
    <row r="7" spans="1:18" ht="22.5">
      <c r="A7" s="1">
        <v>2</v>
      </c>
      <c r="B7" s="79" t="s">
        <v>72</v>
      </c>
      <c r="C7" s="78" t="s">
        <v>73</v>
      </c>
      <c r="D7" s="20" t="s">
        <v>12</v>
      </c>
      <c r="E7" s="29">
        <v>61</v>
      </c>
      <c r="F7" s="54">
        <f>SMALL($E$6:$E$8,2)</f>
        <v>67</v>
      </c>
      <c r="H7" s="41" t="str">
        <f>B12</f>
        <v>CHARADE</v>
      </c>
      <c r="I7" s="42">
        <f>+F16</f>
        <v>181</v>
      </c>
      <c r="J7" s="27">
        <f t="shared" si="0"/>
        <v>2</v>
      </c>
      <c r="K7" s="27">
        <v>245</v>
      </c>
      <c r="L7" s="27">
        <v>220</v>
      </c>
      <c r="M7" s="27">
        <f t="shared" si="1"/>
        <v>181</v>
      </c>
      <c r="N7" s="27">
        <v>0</v>
      </c>
      <c r="O7" s="27">
        <v>0</v>
      </c>
      <c r="P7" s="27">
        <v>0</v>
      </c>
      <c r="Q7" s="27">
        <v>0</v>
      </c>
      <c r="R7" s="88">
        <f t="shared" si="2"/>
        <v>646</v>
      </c>
    </row>
    <row r="8" spans="1:18" ht="24" thickBot="1">
      <c r="A8" s="1">
        <v>3</v>
      </c>
      <c r="B8" s="65" t="s">
        <v>58</v>
      </c>
      <c r="C8" s="66" t="s">
        <v>59</v>
      </c>
      <c r="D8" s="20" t="s">
        <v>12</v>
      </c>
      <c r="E8" s="29">
        <v>69</v>
      </c>
      <c r="F8" s="54">
        <f>SMALL($E$6:$E$8,3)</f>
        <v>69</v>
      </c>
      <c r="H8" s="41" t="str">
        <f>B23</f>
        <v>RIOM</v>
      </c>
      <c r="I8" s="42">
        <f>+F27</f>
        <v>184</v>
      </c>
      <c r="J8" s="27">
        <f t="shared" si="0"/>
        <v>3</v>
      </c>
      <c r="K8" s="27">
        <v>175</v>
      </c>
      <c r="L8" s="27">
        <v>174</v>
      </c>
      <c r="M8" s="27">
        <f t="shared" si="1"/>
        <v>184</v>
      </c>
      <c r="N8" s="27">
        <v>0</v>
      </c>
      <c r="O8" s="27">
        <v>0</v>
      </c>
      <c r="P8" s="27">
        <v>0</v>
      </c>
      <c r="Q8" s="27">
        <v>0</v>
      </c>
      <c r="R8" s="88">
        <f t="shared" si="2"/>
        <v>533</v>
      </c>
    </row>
    <row r="9" spans="1:18" ht="19.5" customHeight="1" thickBot="1">
      <c r="A9" s="1">
        <v>4</v>
      </c>
      <c r="E9" s="29"/>
      <c r="F9" s="33">
        <f>SUM(F6:F8)</f>
        <v>197</v>
      </c>
      <c r="H9" s="41" t="str">
        <f>B31</f>
        <v>GAZELEC</v>
      </c>
      <c r="I9" s="42">
        <f>+F35</f>
        <v>174</v>
      </c>
      <c r="J9" s="27">
        <f t="shared" si="0"/>
        <v>1</v>
      </c>
      <c r="K9" s="27">
        <v>202</v>
      </c>
      <c r="L9" s="27">
        <v>182</v>
      </c>
      <c r="M9" s="27">
        <f t="shared" si="1"/>
        <v>174</v>
      </c>
      <c r="N9" s="27">
        <v>0</v>
      </c>
      <c r="O9" s="27">
        <v>0</v>
      </c>
      <c r="P9" s="27">
        <v>0</v>
      </c>
      <c r="Q9" s="27">
        <v>0</v>
      </c>
      <c r="R9" s="88">
        <f t="shared" si="2"/>
        <v>558</v>
      </c>
    </row>
    <row r="10" spans="8:18" ht="22.5">
      <c r="H10" s="41" t="str">
        <f>B50</f>
        <v>VAL D'AUZON</v>
      </c>
      <c r="I10" s="42">
        <f>+F54</f>
        <v>191</v>
      </c>
      <c r="J10" s="27">
        <f t="shared" si="0"/>
        <v>4</v>
      </c>
      <c r="K10" s="27">
        <v>184</v>
      </c>
      <c r="L10" s="27">
        <v>197</v>
      </c>
      <c r="M10" s="27">
        <f t="shared" si="1"/>
        <v>191</v>
      </c>
      <c r="N10" s="27">
        <v>0</v>
      </c>
      <c r="O10" s="27">
        <v>0</v>
      </c>
      <c r="P10" s="27">
        <v>0</v>
      </c>
      <c r="Q10" s="27">
        <v>0</v>
      </c>
      <c r="R10" s="88">
        <f t="shared" si="2"/>
        <v>572</v>
      </c>
    </row>
    <row r="11" spans="8:18" ht="22.5">
      <c r="H11" s="41" t="str">
        <f>B66</f>
        <v>MONTPENSIER</v>
      </c>
      <c r="I11" s="42">
        <f>+F70</f>
        <v>270</v>
      </c>
      <c r="J11" s="27">
        <f t="shared" si="0"/>
        <v>6</v>
      </c>
      <c r="K11" s="27">
        <v>270</v>
      </c>
      <c r="L11" s="27">
        <v>265</v>
      </c>
      <c r="M11" s="27">
        <f t="shared" si="1"/>
        <v>270</v>
      </c>
      <c r="N11" s="27">
        <v>0</v>
      </c>
      <c r="O11" s="27">
        <v>0</v>
      </c>
      <c r="P11" s="27">
        <v>0</v>
      </c>
      <c r="Q11" s="27">
        <v>0</v>
      </c>
      <c r="R11" s="88">
        <f t="shared" si="2"/>
        <v>805</v>
      </c>
    </row>
    <row r="12" spans="2:10" ht="18" customHeight="1" thickBot="1">
      <c r="B12" s="77" t="s">
        <v>36</v>
      </c>
      <c r="H12" s="1"/>
      <c r="J12" s="1"/>
    </row>
    <row r="13" spans="1:10" ht="24.75" customHeight="1">
      <c r="A13" s="1">
        <v>5</v>
      </c>
      <c r="B13" s="46" t="s">
        <v>62</v>
      </c>
      <c r="C13" s="46" t="s">
        <v>63</v>
      </c>
      <c r="D13" s="21" t="s">
        <v>13</v>
      </c>
      <c r="E13" s="32">
        <v>71</v>
      </c>
      <c r="F13" s="55">
        <f>SMALL($E$13:$E$20,1)</f>
        <v>57</v>
      </c>
      <c r="H13" s="2"/>
      <c r="I13" s="2"/>
      <c r="J13" s="1"/>
    </row>
    <row r="14" spans="1:251" ht="24.75" customHeight="1">
      <c r="A14" s="1">
        <v>6</v>
      </c>
      <c r="B14" s="45" t="s">
        <v>64</v>
      </c>
      <c r="C14" s="45" t="s">
        <v>65</v>
      </c>
      <c r="D14" s="21" t="s">
        <v>13</v>
      </c>
      <c r="E14" s="31">
        <v>57</v>
      </c>
      <c r="F14" s="54">
        <f>SMALL($E$13:$E$20,2)</f>
        <v>59</v>
      </c>
      <c r="H14" s="17" t="s">
        <v>24</v>
      </c>
      <c r="I14" s="43" t="s">
        <v>29</v>
      </c>
      <c r="J14" s="19" t="s">
        <v>4</v>
      </c>
      <c r="IQ14"/>
    </row>
    <row r="15" spans="1:251" ht="19.5">
      <c r="A15" s="1">
        <v>7</v>
      </c>
      <c r="B15" s="45" t="s">
        <v>45</v>
      </c>
      <c r="C15" s="45" t="s">
        <v>46</v>
      </c>
      <c r="D15" s="21" t="s">
        <v>13</v>
      </c>
      <c r="E15" s="31">
        <v>69</v>
      </c>
      <c r="F15" s="54">
        <f>SMALL($E$13:$E$20,3)</f>
        <v>65</v>
      </c>
      <c r="H15" s="41" t="s">
        <v>116</v>
      </c>
      <c r="I15" s="42">
        <v>69</v>
      </c>
      <c r="J15" s="27">
        <v>1</v>
      </c>
      <c r="IQ15"/>
    </row>
    <row r="16" spans="2:251" ht="21" thickBot="1">
      <c r="B16" s="46" t="s">
        <v>74</v>
      </c>
      <c r="C16" s="46" t="s">
        <v>75</v>
      </c>
      <c r="D16" s="21" t="s">
        <v>13</v>
      </c>
      <c r="E16" s="31">
        <v>74</v>
      </c>
      <c r="F16" s="35">
        <f>SUM(F13:F15)</f>
        <v>181</v>
      </c>
      <c r="H16" s="41" t="s">
        <v>114</v>
      </c>
      <c r="I16" s="42">
        <v>69</v>
      </c>
      <c r="J16" s="27">
        <v>2</v>
      </c>
      <c r="IQ16"/>
    </row>
    <row r="17" spans="2:251" ht="19.5">
      <c r="B17" s="45" t="s">
        <v>74</v>
      </c>
      <c r="C17" s="45" t="s">
        <v>76</v>
      </c>
      <c r="D17" s="21" t="s">
        <v>13</v>
      </c>
      <c r="E17" s="31">
        <v>59</v>
      </c>
      <c r="F17" s="34"/>
      <c r="H17" s="41" t="s">
        <v>117</v>
      </c>
      <c r="I17" s="42">
        <v>71</v>
      </c>
      <c r="J17" s="27">
        <v>3</v>
      </c>
      <c r="IQ17"/>
    </row>
    <row r="18" spans="2:251" ht="19.5">
      <c r="B18" s="46" t="s">
        <v>77</v>
      </c>
      <c r="C18" s="46" t="s">
        <v>78</v>
      </c>
      <c r="D18" s="21" t="s">
        <v>13</v>
      </c>
      <c r="E18" s="31">
        <v>74</v>
      </c>
      <c r="F18" s="34"/>
      <c r="H18" s="41" t="s">
        <v>119</v>
      </c>
      <c r="I18" s="42">
        <v>71</v>
      </c>
      <c r="J18" s="27">
        <v>4</v>
      </c>
      <c r="IQ18"/>
    </row>
    <row r="19" spans="2:251" ht="19.5">
      <c r="B19" s="45" t="s">
        <v>77</v>
      </c>
      <c r="C19" s="45" t="s">
        <v>79</v>
      </c>
      <c r="D19" s="21" t="s">
        <v>13</v>
      </c>
      <c r="E19" s="31">
        <v>65</v>
      </c>
      <c r="F19" s="34"/>
      <c r="H19" s="80"/>
      <c r="I19" s="81"/>
      <c r="J19" s="82"/>
      <c r="IQ19"/>
    </row>
    <row r="20" spans="2:251" ht="19.5">
      <c r="B20" s="46" t="s">
        <v>15</v>
      </c>
      <c r="C20" s="46" t="s">
        <v>16</v>
      </c>
      <c r="D20" s="21" t="s">
        <v>13</v>
      </c>
      <c r="E20" s="31">
        <v>75</v>
      </c>
      <c r="F20" s="34"/>
      <c r="H20" s="80"/>
      <c r="I20" s="81"/>
      <c r="J20" s="82"/>
      <c r="IQ20"/>
    </row>
    <row r="21" spans="8:251" ht="19.5">
      <c r="H21" s="17" t="s">
        <v>25</v>
      </c>
      <c r="I21" s="43" t="s">
        <v>29</v>
      </c>
      <c r="J21" s="19" t="s">
        <v>4</v>
      </c>
      <c r="IQ21"/>
    </row>
    <row r="22" spans="8:251" ht="19.5">
      <c r="H22" s="59" t="s">
        <v>110</v>
      </c>
      <c r="I22" s="57">
        <v>57</v>
      </c>
      <c r="J22" s="27">
        <v>1</v>
      </c>
      <c r="IQ22"/>
    </row>
    <row r="23" spans="2:251" ht="21" thickBot="1">
      <c r="B23" s="22" t="s">
        <v>37</v>
      </c>
      <c r="H23" s="60" t="s">
        <v>111</v>
      </c>
      <c r="I23" s="58">
        <v>57</v>
      </c>
      <c r="J23" s="27">
        <v>2</v>
      </c>
      <c r="IQ23"/>
    </row>
    <row r="24" spans="1:251" ht="19.5">
      <c r="A24" s="1">
        <v>8</v>
      </c>
      <c r="B24" s="67" t="s">
        <v>41</v>
      </c>
      <c r="C24" s="47" t="s">
        <v>17</v>
      </c>
      <c r="D24" s="22" t="s">
        <v>18</v>
      </c>
      <c r="E24" s="76">
        <v>61</v>
      </c>
      <c r="F24" s="55">
        <f>SMALL($E$24:$E$28,1)</f>
        <v>58</v>
      </c>
      <c r="H24" s="59" t="s">
        <v>113</v>
      </c>
      <c r="I24" s="58">
        <v>58</v>
      </c>
      <c r="J24" s="27">
        <v>3</v>
      </c>
      <c r="IQ24"/>
    </row>
    <row r="25" spans="1:251" ht="24.75" customHeight="1">
      <c r="A25" s="1">
        <v>9</v>
      </c>
      <c r="B25" s="68" t="s">
        <v>43</v>
      </c>
      <c r="C25" s="45" t="s">
        <v>8</v>
      </c>
      <c r="D25" s="22" t="s">
        <v>18</v>
      </c>
      <c r="E25" s="30">
        <v>58</v>
      </c>
      <c r="F25" s="54">
        <f>SMALL($E$24:$E$28,2)</f>
        <v>61</v>
      </c>
      <c r="H25" s="59" t="s">
        <v>112</v>
      </c>
      <c r="I25" s="58">
        <v>58</v>
      </c>
      <c r="J25" s="27">
        <v>4</v>
      </c>
      <c r="IQ25"/>
    </row>
    <row r="26" spans="1:251" ht="19.5">
      <c r="A26" s="1">
        <v>10</v>
      </c>
      <c r="B26" s="68" t="s">
        <v>42</v>
      </c>
      <c r="C26" s="45" t="s">
        <v>14</v>
      </c>
      <c r="D26" s="22" t="s">
        <v>18</v>
      </c>
      <c r="E26" s="30">
        <v>65</v>
      </c>
      <c r="F26" s="54">
        <f>SMALL($E$24:$E$28,3)</f>
        <v>65</v>
      </c>
      <c r="H26" s="1"/>
      <c r="J26" s="1"/>
      <c r="IQ26"/>
    </row>
    <row r="27" spans="1:251" ht="19.5">
      <c r="A27" s="1">
        <v>11</v>
      </c>
      <c r="B27" s="69" t="s">
        <v>42</v>
      </c>
      <c r="C27" s="46" t="s">
        <v>44</v>
      </c>
      <c r="D27" s="22" t="s">
        <v>18</v>
      </c>
      <c r="E27" s="31">
        <v>86</v>
      </c>
      <c r="F27" s="37">
        <f>SUM(F24:F26)</f>
        <v>184</v>
      </c>
      <c r="H27" s="1"/>
      <c r="J27" s="1"/>
      <c r="IQ27"/>
    </row>
    <row r="28" spans="1:251" ht="19.5">
      <c r="A28" s="1">
        <v>12</v>
      </c>
      <c r="B28" s="68" t="s">
        <v>80</v>
      </c>
      <c r="C28" s="45" t="s">
        <v>81</v>
      </c>
      <c r="D28" s="22" t="s">
        <v>18</v>
      </c>
      <c r="E28" s="31">
        <v>69</v>
      </c>
      <c r="F28" s="34"/>
      <c r="H28" s="2"/>
      <c r="I28" s="2"/>
      <c r="J28" s="1"/>
      <c r="IQ28"/>
    </row>
    <row r="29" spans="8:251" ht="13.5">
      <c r="H29" s="2"/>
      <c r="I29" s="2"/>
      <c r="J29" s="1"/>
      <c r="IQ29"/>
    </row>
    <row r="30" spans="8:251" ht="19.5">
      <c r="H30" s="40" t="s">
        <v>26</v>
      </c>
      <c r="I30" s="18" t="s">
        <v>27</v>
      </c>
      <c r="J30" s="85" t="s">
        <v>123</v>
      </c>
      <c r="IQ30"/>
    </row>
    <row r="31" spans="2:251" ht="21" thickBot="1">
      <c r="B31" s="26" t="s">
        <v>38</v>
      </c>
      <c r="H31" s="41" t="s">
        <v>119</v>
      </c>
      <c r="I31" s="42" t="s">
        <v>118</v>
      </c>
      <c r="J31" s="1"/>
      <c r="IQ31"/>
    </row>
    <row r="32" spans="1:251" ht="19.5">
      <c r="A32" s="1">
        <v>13</v>
      </c>
      <c r="B32" s="69" t="s">
        <v>115</v>
      </c>
      <c r="C32" s="46" t="s">
        <v>82</v>
      </c>
      <c r="D32" s="26" t="s">
        <v>19</v>
      </c>
      <c r="E32" s="32">
        <v>69</v>
      </c>
      <c r="F32" s="55">
        <f>SMALL($E$32:$E$46,1)</f>
        <v>57</v>
      </c>
      <c r="H32" s="2"/>
      <c r="I32" s="2"/>
      <c r="J32" s="1"/>
      <c r="IQ32"/>
    </row>
    <row r="33" spans="1:251" ht="19.5">
      <c r="A33" s="1">
        <v>14</v>
      </c>
      <c r="B33" s="68" t="s">
        <v>50</v>
      </c>
      <c r="C33" s="45" t="s">
        <v>32</v>
      </c>
      <c r="D33" s="23" t="s">
        <v>19</v>
      </c>
      <c r="E33" s="31">
        <v>71</v>
      </c>
      <c r="F33" s="56">
        <f>SMALL($E$32:$E$46,2)</f>
        <v>58</v>
      </c>
      <c r="IQ33"/>
    </row>
    <row r="34" spans="1:251" ht="19.5">
      <c r="A34" s="1">
        <v>15</v>
      </c>
      <c r="B34" s="69" t="s">
        <v>50</v>
      </c>
      <c r="C34" s="46" t="s">
        <v>51</v>
      </c>
      <c r="D34" s="23" t="s">
        <v>19</v>
      </c>
      <c r="E34" s="31">
        <v>85</v>
      </c>
      <c r="F34" s="56">
        <f>SMALL($E$32:$E$46,3)</f>
        <v>59</v>
      </c>
      <c r="H34" s="40" t="s">
        <v>28</v>
      </c>
      <c r="I34" s="18" t="s">
        <v>27</v>
      </c>
      <c r="J34" s="86" t="s">
        <v>122</v>
      </c>
      <c r="IQ34"/>
    </row>
    <row r="35" spans="1:251" ht="19.5">
      <c r="A35" s="1">
        <v>16</v>
      </c>
      <c r="B35" s="70" t="s">
        <v>52</v>
      </c>
      <c r="C35" s="61" t="s">
        <v>33</v>
      </c>
      <c r="D35" s="23" t="s">
        <v>19</v>
      </c>
      <c r="E35" s="31">
        <v>57</v>
      </c>
      <c r="F35" s="38">
        <f>SUM(F31:F34)</f>
        <v>174</v>
      </c>
      <c r="H35" s="41" t="s">
        <v>120</v>
      </c>
      <c r="I35" s="42" t="s">
        <v>121</v>
      </c>
      <c r="IQ35"/>
    </row>
    <row r="36" spans="1:251" ht="19.5">
      <c r="A36" s="1">
        <v>17</v>
      </c>
      <c r="B36" s="67" t="s">
        <v>53</v>
      </c>
      <c r="C36" s="47" t="s">
        <v>54</v>
      </c>
      <c r="D36" s="23" t="s">
        <v>19</v>
      </c>
      <c r="E36" s="31">
        <v>79</v>
      </c>
      <c r="F36" s="39"/>
      <c r="IQ36"/>
    </row>
    <row r="37" spans="1:251" ht="19.5">
      <c r="A37" s="1">
        <v>18</v>
      </c>
      <c r="B37" s="71" t="s">
        <v>60</v>
      </c>
      <c r="C37" s="62" t="s">
        <v>20</v>
      </c>
      <c r="D37" s="23" t="s">
        <v>19</v>
      </c>
      <c r="E37" s="31">
        <v>65</v>
      </c>
      <c r="F37" s="39"/>
      <c r="IQ37"/>
    </row>
    <row r="38" spans="1:6" ht="19.5">
      <c r="A38" s="1">
        <v>19</v>
      </c>
      <c r="B38" s="83" t="s">
        <v>83</v>
      </c>
      <c r="C38" s="84" t="s">
        <v>84</v>
      </c>
      <c r="D38" s="23" t="s">
        <v>19</v>
      </c>
      <c r="E38" s="31">
        <v>59</v>
      </c>
      <c r="F38" s="39"/>
    </row>
    <row r="39" spans="1:6" ht="19.5">
      <c r="A39" s="1">
        <v>20</v>
      </c>
      <c r="B39" s="68" t="s">
        <v>85</v>
      </c>
      <c r="C39" s="45" t="s">
        <v>32</v>
      </c>
      <c r="D39" s="23" t="s">
        <v>19</v>
      </c>
      <c r="E39" s="31">
        <v>73</v>
      </c>
      <c r="F39" s="39"/>
    </row>
    <row r="40" spans="1:9" ht="19.5">
      <c r="A40" s="1">
        <v>21</v>
      </c>
      <c r="B40" s="72" t="s">
        <v>55</v>
      </c>
      <c r="C40" s="61" t="s">
        <v>7</v>
      </c>
      <c r="D40" s="23" t="s">
        <v>19</v>
      </c>
      <c r="E40" s="31">
        <v>73</v>
      </c>
      <c r="F40" s="39"/>
      <c r="H40" s="2"/>
      <c r="I40" s="2"/>
    </row>
    <row r="41" spans="1:9" ht="19.5">
      <c r="A41" s="1">
        <v>22</v>
      </c>
      <c r="B41" s="67" t="s">
        <v>86</v>
      </c>
      <c r="C41" s="47" t="s">
        <v>17</v>
      </c>
      <c r="D41" s="23" t="s">
        <v>19</v>
      </c>
      <c r="E41" s="31">
        <v>67</v>
      </c>
      <c r="F41" s="39"/>
      <c r="H41" s="2"/>
      <c r="I41" s="2"/>
    </row>
    <row r="42" spans="2:9" ht="19.5">
      <c r="B42" s="69" t="s">
        <v>86</v>
      </c>
      <c r="C42" s="46" t="s">
        <v>87</v>
      </c>
      <c r="D42" s="23" t="s">
        <v>19</v>
      </c>
      <c r="E42" s="31">
        <v>75</v>
      </c>
      <c r="F42" s="39"/>
      <c r="H42" s="2"/>
      <c r="I42" s="2"/>
    </row>
    <row r="43" spans="2:9" ht="19.5">
      <c r="B43" s="74" t="s">
        <v>88</v>
      </c>
      <c r="C43" s="73" t="s">
        <v>9</v>
      </c>
      <c r="D43" s="23" t="s">
        <v>19</v>
      </c>
      <c r="E43" s="31">
        <v>85</v>
      </c>
      <c r="F43" s="39"/>
      <c r="H43" s="2"/>
      <c r="I43" s="2"/>
    </row>
    <row r="44" spans="2:9" ht="19.5">
      <c r="B44" s="69" t="s">
        <v>88</v>
      </c>
      <c r="C44" s="46" t="s">
        <v>89</v>
      </c>
      <c r="D44" s="23" t="s">
        <v>19</v>
      </c>
      <c r="E44" s="31">
        <v>85</v>
      </c>
      <c r="F44" s="39"/>
      <c r="H44" s="2"/>
      <c r="I44" s="2"/>
    </row>
    <row r="45" spans="2:9" ht="19.5">
      <c r="B45" s="68" t="s">
        <v>56</v>
      </c>
      <c r="C45" s="45" t="s">
        <v>20</v>
      </c>
      <c r="D45" s="23" t="s">
        <v>19</v>
      </c>
      <c r="E45" s="31">
        <v>60</v>
      </c>
      <c r="F45" s="39"/>
      <c r="H45" s="2"/>
      <c r="I45" s="2"/>
    </row>
    <row r="46" spans="2:9" ht="19.5">
      <c r="B46" s="67" t="s">
        <v>57</v>
      </c>
      <c r="C46" s="47" t="s">
        <v>54</v>
      </c>
      <c r="D46" s="23" t="s">
        <v>19</v>
      </c>
      <c r="E46" s="31">
        <v>58</v>
      </c>
      <c r="F46" s="39"/>
      <c r="H46" s="2"/>
      <c r="I46" s="2"/>
    </row>
    <row r="47" spans="8:9" ht="13.5">
      <c r="H47" s="2"/>
      <c r="I47" s="2"/>
    </row>
    <row r="48" spans="8:9" ht="13.5">
      <c r="H48" s="2"/>
      <c r="I48" s="2"/>
    </row>
    <row r="49" spans="8:9" ht="13.5">
      <c r="H49" s="2"/>
      <c r="I49" s="2"/>
    </row>
    <row r="50" spans="2:251" ht="18" thickBot="1">
      <c r="B50" s="63" t="s">
        <v>39</v>
      </c>
      <c r="H50" s="1"/>
      <c r="J50" s="1"/>
      <c r="IQ50"/>
    </row>
    <row r="51" spans="1:251" ht="19.5">
      <c r="A51" s="1">
        <v>23</v>
      </c>
      <c r="B51" s="47" t="s">
        <v>90</v>
      </c>
      <c r="C51" s="47" t="s">
        <v>91</v>
      </c>
      <c r="D51" s="24" t="s">
        <v>21</v>
      </c>
      <c r="E51" s="32">
        <v>75</v>
      </c>
      <c r="F51" s="55">
        <f>SMALL($E$51:$E$63,1)</f>
        <v>62</v>
      </c>
      <c r="H51" s="1"/>
      <c r="J51" s="1"/>
      <c r="IQ51"/>
    </row>
    <row r="52" spans="1:251" ht="19.5">
      <c r="A52" s="1">
        <v>24</v>
      </c>
      <c r="B52" s="47" t="s">
        <v>92</v>
      </c>
      <c r="C52" s="47" t="s">
        <v>93</v>
      </c>
      <c r="D52" s="24" t="s">
        <v>21</v>
      </c>
      <c r="E52" s="31">
        <v>70</v>
      </c>
      <c r="F52" s="54">
        <f>SMALL($E$51:$E$63,2)</f>
        <v>64</v>
      </c>
      <c r="H52" s="1"/>
      <c r="J52" s="1"/>
      <c r="IQ52"/>
    </row>
    <row r="53" spans="1:251" ht="19.5">
      <c r="A53" s="1">
        <v>25</v>
      </c>
      <c r="B53" s="47" t="s">
        <v>94</v>
      </c>
      <c r="C53" s="47" t="s">
        <v>17</v>
      </c>
      <c r="D53" s="24" t="s">
        <v>21</v>
      </c>
      <c r="E53" s="31">
        <v>72</v>
      </c>
      <c r="F53" s="54">
        <f>SMALL($E$51:$E$63,3)</f>
        <v>65</v>
      </c>
      <c r="H53" s="1"/>
      <c r="J53" s="1"/>
      <c r="IQ53"/>
    </row>
    <row r="54" spans="1:251" ht="19.5">
      <c r="A54" s="1">
        <v>26</v>
      </c>
      <c r="B54" s="46" t="s">
        <v>95</v>
      </c>
      <c r="C54" s="46" t="s">
        <v>30</v>
      </c>
      <c r="D54" s="24" t="s">
        <v>21</v>
      </c>
      <c r="E54" s="31">
        <v>73</v>
      </c>
      <c r="F54" s="37">
        <f>SUM(F50:F53)</f>
        <v>191</v>
      </c>
      <c r="H54" s="1"/>
      <c r="J54" s="1"/>
      <c r="IQ54"/>
    </row>
    <row r="55" spans="1:251" ht="19.5">
      <c r="A55" s="1">
        <v>27</v>
      </c>
      <c r="B55" s="47" t="s">
        <v>96</v>
      </c>
      <c r="C55" s="47" t="s">
        <v>48</v>
      </c>
      <c r="D55" s="24" t="s">
        <v>21</v>
      </c>
      <c r="E55" s="31">
        <v>64</v>
      </c>
      <c r="F55" s="34"/>
      <c r="H55" s="1"/>
      <c r="J55" s="1"/>
      <c r="IQ55"/>
    </row>
    <row r="56" spans="1:251" ht="19.5">
      <c r="A56" s="1">
        <v>28</v>
      </c>
      <c r="B56" s="47" t="s">
        <v>97</v>
      </c>
      <c r="C56" s="47" t="s">
        <v>98</v>
      </c>
      <c r="D56" s="24" t="s">
        <v>21</v>
      </c>
      <c r="E56" s="31">
        <v>66</v>
      </c>
      <c r="F56" s="34"/>
      <c r="H56" s="1"/>
      <c r="J56" s="1"/>
      <c r="IQ56"/>
    </row>
    <row r="57" spans="1:251" ht="19.5">
      <c r="A57" s="1">
        <v>29</v>
      </c>
      <c r="B57" s="47" t="s">
        <v>99</v>
      </c>
      <c r="C57" s="47" t="s">
        <v>8</v>
      </c>
      <c r="D57" s="63" t="s">
        <v>21</v>
      </c>
      <c r="E57" s="31">
        <v>71</v>
      </c>
      <c r="F57" s="34"/>
      <c r="H57" s="1"/>
      <c r="J57" s="1"/>
      <c r="IQ57"/>
    </row>
    <row r="58" spans="1:251" ht="19.5">
      <c r="A58" s="1">
        <v>30</v>
      </c>
      <c r="B58" s="47" t="s">
        <v>100</v>
      </c>
      <c r="C58" s="47" t="s">
        <v>101</v>
      </c>
      <c r="D58" s="24" t="s">
        <v>21</v>
      </c>
      <c r="E58" s="31">
        <v>69</v>
      </c>
      <c r="F58" s="36"/>
      <c r="H58" s="1"/>
      <c r="J58" s="1"/>
      <c r="IQ58"/>
    </row>
    <row r="59" spans="1:251" ht="19.5">
      <c r="A59" s="1">
        <v>31</v>
      </c>
      <c r="B59" s="47" t="s">
        <v>102</v>
      </c>
      <c r="C59" s="47" t="s">
        <v>49</v>
      </c>
      <c r="D59" s="24" t="s">
        <v>21</v>
      </c>
      <c r="E59" s="31">
        <v>62</v>
      </c>
      <c r="F59" s="36"/>
      <c r="H59" s="1"/>
      <c r="J59" s="1"/>
      <c r="IQ59"/>
    </row>
    <row r="60" spans="1:251" ht="19.5">
      <c r="A60" s="1">
        <v>32</v>
      </c>
      <c r="B60" s="47" t="s">
        <v>103</v>
      </c>
      <c r="C60" s="47" t="s">
        <v>104</v>
      </c>
      <c r="D60" s="24" t="s">
        <v>21</v>
      </c>
      <c r="E60" s="31">
        <v>70</v>
      </c>
      <c r="F60" s="36"/>
      <c r="H60" s="1"/>
      <c r="J60" s="1"/>
      <c r="IQ60"/>
    </row>
    <row r="61" spans="2:251" ht="19.5">
      <c r="B61" s="46" t="s">
        <v>105</v>
      </c>
      <c r="C61" s="46" t="s">
        <v>61</v>
      </c>
      <c r="D61" s="63" t="s">
        <v>21</v>
      </c>
      <c r="E61" s="31">
        <v>71</v>
      </c>
      <c r="F61" s="36"/>
      <c r="H61" s="1"/>
      <c r="J61" s="1"/>
      <c r="IQ61"/>
    </row>
    <row r="62" spans="2:251" ht="19.5">
      <c r="B62" s="47" t="s">
        <v>106</v>
      </c>
      <c r="C62" s="47" t="s">
        <v>107</v>
      </c>
      <c r="D62" s="63" t="s">
        <v>21</v>
      </c>
      <c r="E62" s="31">
        <v>65</v>
      </c>
      <c r="F62" s="36"/>
      <c r="H62" s="1"/>
      <c r="J62" s="1"/>
      <c r="IQ62"/>
    </row>
    <row r="63" spans="2:251" ht="19.5">
      <c r="B63" s="47" t="s">
        <v>108</v>
      </c>
      <c r="C63" s="47" t="s">
        <v>34</v>
      </c>
      <c r="D63" s="63" t="s">
        <v>21</v>
      </c>
      <c r="E63" s="31">
        <v>77</v>
      </c>
      <c r="F63" s="36"/>
      <c r="H63" s="1"/>
      <c r="J63" s="1"/>
      <c r="IQ63"/>
    </row>
    <row r="64" spans="8:251" ht="13.5">
      <c r="H64" s="1"/>
      <c r="J64" s="1"/>
      <c r="IQ64"/>
    </row>
    <row r="65" spans="8:251" ht="15" thickBot="1">
      <c r="H65" s="2"/>
      <c r="J65" s="1"/>
      <c r="IQ65"/>
    </row>
    <row r="66" spans="2:10" ht="17.25" customHeight="1" thickBot="1">
      <c r="B66" s="52" t="s">
        <v>40</v>
      </c>
      <c r="J66" s="1"/>
    </row>
    <row r="67" spans="2:6" ht="21" thickBot="1">
      <c r="B67" s="7" t="s">
        <v>70</v>
      </c>
      <c r="C67" s="8" t="s">
        <v>69</v>
      </c>
      <c r="D67" s="52" t="s">
        <v>22</v>
      </c>
      <c r="E67" s="32">
        <v>90</v>
      </c>
      <c r="F67" s="55">
        <f>SMALL($E$67:$E$70,1)</f>
        <v>90</v>
      </c>
    </row>
    <row r="68" spans="2:6" ht="21" thickBot="1">
      <c r="B68" s="9" t="s">
        <v>23</v>
      </c>
      <c r="C68" s="10" t="s">
        <v>23</v>
      </c>
      <c r="D68" s="53" t="s">
        <v>22</v>
      </c>
      <c r="E68" s="31">
        <v>90</v>
      </c>
      <c r="F68" s="54">
        <f>SMALL($E$67:$E$70,2)</f>
        <v>90</v>
      </c>
    </row>
    <row r="69" spans="2:6" ht="21" thickBot="1">
      <c r="B69" s="9" t="s">
        <v>23</v>
      </c>
      <c r="C69" s="10" t="s">
        <v>23</v>
      </c>
      <c r="D69" s="53" t="s">
        <v>22</v>
      </c>
      <c r="E69" s="31">
        <v>90</v>
      </c>
      <c r="F69" s="54">
        <f>SMALL($E$67:$E$70,3)</f>
        <v>90</v>
      </c>
    </row>
    <row r="70" spans="2:6" ht="19.5">
      <c r="B70" s="9"/>
      <c r="C70" s="10"/>
      <c r="D70" s="11"/>
      <c r="E70" s="31"/>
      <c r="F70" s="37">
        <f>SUM(F67:F69)</f>
        <v>270</v>
      </c>
    </row>
    <row r="71" spans="2:4" ht="15.75" thickBot="1">
      <c r="B71" s="5"/>
      <c r="C71" s="6"/>
      <c r="D71" s="25"/>
    </row>
    <row r="107" spans="2:4" ht="16.5">
      <c r="B107" s="45" t="s">
        <v>45</v>
      </c>
      <c r="C107" s="45" t="s">
        <v>46</v>
      </c>
      <c r="D107" s="21" t="s">
        <v>13</v>
      </c>
    </row>
    <row r="108" spans="2:4" ht="16.5">
      <c r="B108" s="46" t="s">
        <v>47</v>
      </c>
      <c r="C108" s="46" t="s">
        <v>31</v>
      </c>
      <c r="D108" s="21" t="s">
        <v>13</v>
      </c>
    </row>
    <row r="109" spans="2:4" ht="16.5">
      <c r="B109" s="46" t="s">
        <v>15</v>
      </c>
      <c r="C109" s="46" t="s">
        <v>16</v>
      </c>
      <c r="D109" s="21" t="s">
        <v>13</v>
      </c>
    </row>
  </sheetData>
  <sheetProtection selectLockedCells="1" selectUnlockedCells="1"/>
  <mergeCells count="1">
    <mergeCell ref="C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Cambet</dc:creator>
  <cp:keywords/>
  <dc:description/>
  <cp:lastModifiedBy>GERARD CAMBET</cp:lastModifiedBy>
  <cp:lastPrinted>2020-08-31T13:40:54Z</cp:lastPrinted>
  <dcterms:created xsi:type="dcterms:W3CDTF">2019-09-16T19:54:56Z</dcterms:created>
  <dcterms:modified xsi:type="dcterms:W3CDTF">2022-06-02T21:08:34Z</dcterms:modified>
  <cp:category/>
  <cp:version/>
  <cp:contentType/>
  <cp:contentStatus/>
</cp:coreProperties>
</file>